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8.09.07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<sst xmlns="http://schemas.openxmlformats.org/spreadsheetml/2006/main" count="60" uniqueCount="58">
  <si>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Wykaz inwestycji do realizacji w 2007r</t>
  </si>
  <si>
    <t>Dział/Rozdział</t>
  </si>
  <si>
    <t>L.p.</t>
  </si>
  <si>
    <t>Nazwa i lokalizacja zadania inwestycyjnego</t>
  </si>
  <si>
    <t>Wartość kosztorysowa ogółem</t>
  </si>
  <si>
    <t>Planowane nakłady inwestycyjne w 2007r.</t>
  </si>
  <si>
    <t>Budżet Gminy</t>
  </si>
  <si>
    <t>Środki własne oraz pożyczki 
i kredyty</t>
  </si>
  <si>
    <t>Środki planowane do pozyskania ze źródeł zewnętrznych</t>
  </si>
  <si>
    <t>Skrót nazwy żródła</t>
  </si>
  <si>
    <t>Razem dział (010)</t>
  </si>
  <si>
    <t>010/01010</t>
  </si>
  <si>
    <t>Budowa kanalizacji deszczowej w ulicy Klubowej w Karbowie</t>
  </si>
  <si>
    <t>Budowa kanalizacji deszczowej w ul. Podgórnej (Moczadła)</t>
  </si>
  <si>
    <t>Budowa wodociągu w Kruszynkach</t>
  </si>
  <si>
    <t>Modernizacja sieci wodociągowej na osiedlu w Cielętach</t>
  </si>
  <si>
    <t>Budowa wodociągu w Kominach</t>
  </si>
  <si>
    <t>Opracowanie koncepcji i projekt budowy wodociągu w Kominach, Tamie Brodzkiej i Nowym Dworze</t>
  </si>
  <si>
    <t>Projektowanie kanalizacji w Karbowie, Niewierzu, Gorczenicy, Kominach, Wybudowaniu Michałowo i Kruszynkach</t>
  </si>
  <si>
    <t>Budowa kanalizacji w Karbowie</t>
  </si>
  <si>
    <t>Budowa kanalizacji w Mszanie</t>
  </si>
  <si>
    <t>Razem dział (600)</t>
  </si>
  <si>
    <t>600/60016</t>
  </si>
  <si>
    <t>Modernizacja drogi Szabda-Belfort-Cegielnia 3km</t>
  </si>
  <si>
    <t>Modernizacja drogi przy osiedlu w Karbowie</t>
  </si>
  <si>
    <t>Budowa pętli autobusowj w Dzierżnie</t>
  </si>
  <si>
    <t>Opracowanie dokumentacji projektowej chodnika w Cielętach i Wybudowaniu Michałowo</t>
  </si>
  <si>
    <t>Razem dział (700)</t>
  </si>
  <si>
    <t>700/70005</t>
  </si>
  <si>
    <t>Wykup działek</t>
  </si>
  <si>
    <t>Modernizacja budynku mieszkalnego Gorczenica 41</t>
  </si>
  <si>
    <t>Razem dział (750)</t>
  </si>
  <si>
    <t>750/75023</t>
  </si>
  <si>
    <t>Zakup budynku przy ul. Wiejskiej 4 w Brodnicy</t>
  </si>
  <si>
    <t>Zakup sprzętu i wyposażenia dla Urzędu Gminy</t>
  </si>
  <si>
    <t>Razem dział (801)</t>
  </si>
  <si>
    <t>801/80101</t>
  </si>
  <si>
    <t>Budowa sali sportowej przy SP w Szabdzie</t>
  </si>
  <si>
    <t>Zakup sprzętu dla szkół</t>
  </si>
  <si>
    <t>Razem dział (852)</t>
  </si>
  <si>
    <t>852/85219</t>
  </si>
  <si>
    <t>Zakup sprzętu dla GOPS</t>
  </si>
  <si>
    <t>852/85295</t>
  </si>
  <si>
    <t>Budowa placu zabaw w Mszanie</t>
  </si>
  <si>
    <t>Razem dział (900)</t>
  </si>
  <si>
    <t>900/90015</t>
  </si>
  <si>
    <t>Wykonanie oświetlenia ulicznego w Karbowie, Cielętach, Kruszynkach, Wybudowaniu Michałowo</t>
  </si>
  <si>
    <t>Projekt oświetlenia ulicznego w Karbowie, Cielętach, Kruszynkach, Wybudowaniu Michałowo</t>
  </si>
  <si>
    <t>Projekt oświetlenia ulicznego w Podgórzu</t>
  </si>
  <si>
    <t>Razem dział (921)</t>
  </si>
  <si>
    <t>921/92109</t>
  </si>
  <si>
    <t>Budowa centralnego ogrzewania w świetlicy w Szczuce</t>
  </si>
  <si>
    <t>Rozbudowa świetlicy wiejskiej w Szabdzie</t>
  </si>
  <si>
    <t>Modernizacja parkingu przy WDK w Karbowie i zakup tablic informacyjnych z mapą wsi Karbowo</t>
  </si>
  <si>
    <t>Razem dział (758)</t>
  </si>
  <si>
    <t>758/75818</t>
  </si>
  <si>
    <t>Rezerwa na wydatki inwestycyjne</t>
  </si>
  <si>
    <t>Razem inwestycje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</si>
</sst>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i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2" fontId="3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horizontal="left" vertical="center" wrapText="1"/>
    </xf>
    <xf numFmtId="42" fontId="0" fillId="0" borderId="2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/>
    </xf>
    <xf numFmtId="42" fontId="0" fillId="0" borderId="2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 indent="1"/>
    </xf>
    <xf numFmtId="0" fontId="6" fillId="2" borderId="2" xfId="0" applyFont="1" applyFill="1" applyBorder="1" applyAlignment="1">
      <alignment horizontal="left" vertical="center" wrapText="1"/>
    </xf>
    <xf numFmtId="42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66" zoomScaleNormal="66" workbookViewId="0" topLeftCell="A1">
      <selection activeCell="G42" sqref="G42"/>
    </sheetView>
  </sheetViews>
  <sheetFormatPr defaultColWidth="9.140625" defaultRowHeight="12.75"/>
  <cols>
    <col min="1" max="1" width="13.28125" style="0" customWidth="1"/>
    <col min="2" max="2" width="5.28125" style="0" bestFit="1" customWidth="1"/>
    <col min="3" max="3" width="44.7109375" style="0" customWidth="1"/>
    <col min="4" max="4" width="16.8515625" style="0" customWidth="1"/>
    <col min="5" max="6" width="16.57421875" style="0" customWidth="1"/>
    <col min="7" max="7" width="15.7109375" style="0" customWidth="1"/>
    <col min="8" max="8" width="12.00390625" style="3" customWidth="1"/>
  </cols>
  <sheetData>
    <row r="1" spans="1:7" ht="30" customHeight="1">
      <c r="A1" s="1" t="s">
        <v>0</v>
      </c>
      <c r="B1" s="1"/>
      <c r="C1" s="1"/>
      <c r="D1" s="1"/>
      <c r="E1" s="1"/>
      <c r="F1" s="2"/>
      <c r="G1" s="2"/>
    </row>
    <row r="2" spans="1:8" ht="30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8"/>
    </row>
    <row r="3" spans="1:8" ht="68.25" customHeight="1">
      <c r="A3" s="4"/>
      <c r="B3" s="4"/>
      <c r="C3" s="5"/>
      <c r="D3" s="5"/>
      <c r="E3" s="5"/>
      <c r="F3" s="9" t="s">
        <v>7</v>
      </c>
      <c r="G3" s="10" t="s">
        <v>8</v>
      </c>
      <c r="H3" s="11" t="s">
        <v>9</v>
      </c>
    </row>
    <row r="4" spans="1:8" ht="12.7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1">
        <v>8</v>
      </c>
    </row>
    <row r="5" spans="1:8" ht="15">
      <c r="A5" s="14" t="s">
        <v>10</v>
      </c>
      <c r="B5" s="14"/>
      <c r="C5" s="14"/>
      <c r="D5" s="15">
        <f>SUM(D6:D14)</f>
        <v>2171540</v>
      </c>
      <c r="E5" s="15">
        <f>SUM(E6:E14)</f>
        <v>729022</v>
      </c>
      <c r="F5" s="15">
        <f>SUM(F6:F14)</f>
        <v>729022</v>
      </c>
      <c r="G5" s="15"/>
      <c r="H5" s="16"/>
    </row>
    <row r="6" spans="1:8" ht="24.75" customHeight="1">
      <c r="A6" s="17" t="s">
        <v>11</v>
      </c>
      <c r="B6" s="18">
        <v>1</v>
      </c>
      <c r="C6" s="19" t="s">
        <v>12</v>
      </c>
      <c r="D6" s="20">
        <f>194000+140000</f>
        <v>334000</v>
      </c>
      <c r="E6" s="20">
        <f>194000+140000</f>
        <v>334000</v>
      </c>
      <c r="F6" s="20">
        <f>194000+140000</f>
        <v>334000</v>
      </c>
      <c r="G6" s="20"/>
      <c r="H6" s="16"/>
    </row>
    <row r="7" spans="1:8" ht="24.75" customHeight="1">
      <c r="A7" s="21"/>
      <c r="B7" s="18">
        <f aca="true" t="shared" si="0" ref="B7:B14">B6+1</f>
        <v>2</v>
      </c>
      <c r="C7" s="19" t="s">
        <v>13</v>
      </c>
      <c r="D7" s="20">
        <v>150000</v>
      </c>
      <c r="E7" s="20">
        <v>5000</v>
      </c>
      <c r="F7" s="20">
        <v>5000</v>
      </c>
      <c r="G7" s="20"/>
      <c r="H7" s="16"/>
    </row>
    <row r="8" spans="1:8" ht="12.75" customHeight="1">
      <c r="A8" s="21"/>
      <c r="B8" s="18">
        <f t="shared" si="0"/>
        <v>3</v>
      </c>
      <c r="C8" s="19" t="s">
        <v>14</v>
      </c>
      <c r="D8" s="20">
        <v>105000</v>
      </c>
      <c r="E8" s="20">
        <f>85000-300</f>
        <v>84700</v>
      </c>
      <c r="F8" s="20">
        <f>85000-300</f>
        <v>84700</v>
      </c>
      <c r="G8" s="20"/>
      <c r="H8" s="22"/>
    </row>
    <row r="9" spans="1:8" ht="24.75" customHeight="1">
      <c r="A9" s="21"/>
      <c r="B9" s="18">
        <f t="shared" si="0"/>
        <v>4</v>
      </c>
      <c r="C9" s="19" t="s">
        <v>15</v>
      </c>
      <c r="D9" s="20">
        <v>18000</v>
      </c>
      <c r="E9" s="20">
        <v>18000</v>
      </c>
      <c r="F9" s="20">
        <v>18000</v>
      </c>
      <c r="G9" s="20"/>
      <c r="H9" s="16"/>
    </row>
    <row r="10" spans="1:8" ht="12.75" customHeight="1">
      <c r="A10" s="21"/>
      <c r="B10" s="18">
        <f t="shared" si="0"/>
        <v>5</v>
      </c>
      <c r="C10" s="19" t="s">
        <v>16</v>
      </c>
      <c r="D10" s="20">
        <v>170000</v>
      </c>
      <c r="E10" s="20">
        <f>143745+25000+300</f>
        <v>169045</v>
      </c>
      <c r="F10" s="20">
        <f>168745+300</f>
        <v>169045</v>
      </c>
      <c r="G10" s="20"/>
      <c r="H10" s="16"/>
    </row>
    <row r="11" spans="1:8" ht="39.75" customHeight="1">
      <c r="A11" s="21"/>
      <c r="B11" s="18">
        <f t="shared" si="0"/>
        <v>6</v>
      </c>
      <c r="C11" s="19" t="s">
        <v>17</v>
      </c>
      <c r="D11" s="20">
        <v>29540</v>
      </c>
      <c r="E11" s="20">
        <v>29540</v>
      </c>
      <c r="F11" s="20">
        <v>29540</v>
      </c>
      <c r="G11" s="20"/>
      <c r="H11" s="16"/>
    </row>
    <row r="12" spans="1:8" ht="39.75" customHeight="1">
      <c r="A12" s="21"/>
      <c r="B12" s="18">
        <f t="shared" si="0"/>
        <v>7</v>
      </c>
      <c r="C12" s="19" t="s">
        <v>18</v>
      </c>
      <c r="D12" s="20">
        <v>85000</v>
      </c>
      <c r="E12" s="20">
        <v>53737</v>
      </c>
      <c r="F12" s="20">
        <v>53737</v>
      </c>
      <c r="G12" s="20"/>
      <c r="H12" s="16"/>
    </row>
    <row r="13" spans="1:8" ht="12.75" customHeight="1">
      <c r="A13" s="21"/>
      <c r="B13" s="18">
        <f t="shared" si="0"/>
        <v>8</v>
      </c>
      <c r="C13" s="19" t="s">
        <v>19</v>
      </c>
      <c r="D13" s="20">
        <v>1200000</v>
      </c>
      <c r="E13" s="20">
        <v>20000</v>
      </c>
      <c r="F13" s="20">
        <v>20000</v>
      </c>
      <c r="G13" s="20"/>
      <c r="H13" s="16"/>
    </row>
    <row r="14" spans="1:8" ht="12.75" customHeight="1">
      <c r="A14" s="21"/>
      <c r="B14" s="18">
        <f t="shared" si="0"/>
        <v>9</v>
      </c>
      <c r="C14" s="19" t="s">
        <v>20</v>
      </c>
      <c r="D14" s="20">
        <v>80000</v>
      </c>
      <c r="E14" s="20">
        <v>15000</v>
      </c>
      <c r="F14" s="20">
        <v>15000</v>
      </c>
      <c r="G14" s="20"/>
      <c r="H14" s="16"/>
    </row>
    <row r="15" spans="1:8" ht="15" customHeight="1">
      <c r="A15" s="23" t="s">
        <v>21</v>
      </c>
      <c r="B15" s="24"/>
      <c r="C15" s="25"/>
      <c r="D15" s="15">
        <f>SUM(D16:D19)</f>
        <v>1781500</v>
      </c>
      <c r="E15" s="15">
        <f>E16+E17+E18+E19</f>
        <v>220558</v>
      </c>
      <c r="F15" s="15">
        <f>F16+F17+F18+F19</f>
        <v>220558</v>
      </c>
      <c r="G15" s="15"/>
      <c r="H15" s="16"/>
    </row>
    <row r="16" spans="1:8" ht="15" customHeight="1">
      <c r="A16" s="17" t="s">
        <v>22</v>
      </c>
      <c r="B16" s="18">
        <f>B14+1</f>
        <v>10</v>
      </c>
      <c r="C16" s="19" t="s">
        <v>23</v>
      </c>
      <c r="D16" s="20">
        <v>1500000</v>
      </c>
      <c r="E16" s="20">
        <v>17000</v>
      </c>
      <c r="F16" s="20">
        <v>17000</v>
      </c>
      <c r="G16" s="20"/>
      <c r="H16" s="16"/>
    </row>
    <row r="17" spans="1:8" ht="15" customHeight="1">
      <c r="A17" s="26"/>
      <c r="B17" s="18">
        <f>B16+1</f>
        <v>11</v>
      </c>
      <c r="C17" s="19" t="s">
        <v>24</v>
      </c>
      <c r="D17" s="20">
        <f>60000+193000</f>
        <v>253000</v>
      </c>
      <c r="E17" s="20">
        <f>193000-17000</f>
        <v>176000</v>
      </c>
      <c r="F17" s="20">
        <v>176000</v>
      </c>
      <c r="G17" s="20"/>
      <c r="H17" s="16"/>
    </row>
    <row r="18" spans="1:8" ht="15" customHeight="1">
      <c r="A18" s="17" t="s">
        <v>22</v>
      </c>
      <c r="B18" s="18">
        <f>B17+1</f>
        <v>12</v>
      </c>
      <c r="C18" s="19" t="s">
        <v>25</v>
      </c>
      <c r="D18" s="20">
        <v>21000</v>
      </c>
      <c r="E18" s="20">
        <v>20058</v>
      </c>
      <c r="F18" s="20">
        <v>20058</v>
      </c>
      <c r="G18" s="20"/>
      <c r="H18" s="16"/>
    </row>
    <row r="19" spans="1:8" s="27" customFormat="1" ht="25.5">
      <c r="A19" s="26"/>
      <c r="B19" s="18">
        <f>B18+1</f>
        <v>13</v>
      </c>
      <c r="C19" s="19" t="s">
        <v>26</v>
      </c>
      <c r="D19" s="20">
        <v>7500</v>
      </c>
      <c r="E19" s="20">
        <v>7500</v>
      </c>
      <c r="F19" s="20">
        <v>7500</v>
      </c>
      <c r="G19" s="20"/>
      <c r="H19" s="16"/>
    </row>
    <row r="20" spans="1:8" s="28" customFormat="1" ht="15" customHeight="1">
      <c r="A20" s="23" t="s">
        <v>27</v>
      </c>
      <c r="B20" s="24"/>
      <c r="C20" s="25"/>
      <c r="D20" s="15">
        <f>SUM(D21:D22)</f>
        <v>70000</v>
      </c>
      <c r="E20" s="15">
        <f>SUM(E21:E22)</f>
        <v>70000</v>
      </c>
      <c r="F20" s="15">
        <f>SUM(F21:F22)</f>
        <v>70000</v>
      </c>
      <c r="G20" s="15"/>
      <c r="H20" s="16"/>
    </row>
    <row r="21" spans="1:8" s="27" customFormat="1" ht="12.75" customHeight="1">
      <c r="A21" s="29" t="s">
        <v>28</v>
      </c>
      <c r="B21" s="18">
        <f>B19+1</f>
        <v>14</v>
      </c>
      <c r="C21" s="19" t="s">
        <v>29</v>
      </c>
      <c r="D21" s="20">
        <v>40000</v>
      </c>
      <c r="E21" s="20">
        <v>40000</v>
      </c>
      <c r="F21" s="20">
        <v>40000</v>
      </c>
      <c r="G21" s="20"/>
      <c r="H21" s="16"/>
    </row>
    <row r="22" spans="1:8" s="27" customFormat="1" ht="12.75" customHeight="1">
      <c r="A22" s="30"/>
      <c r="B22" s="18">
        <f>B21+1</f>
        <v>15</v>
      </c>
      <c r="C22" s="31" t="s">
        <v>30</v>
      </c>
      <c r="D22" s="20">
        <v>30000</v>
      </c>
      <c r="E22" s="20">
        <v>30000</v>
      </c>
      <c r="F22" s="20">
        <v>30000</v>
      </c>
      <c r="G22" s="20"/>
      <c r="H22" s="16"/>
    </row>
    <row r="23" spans="1:8" s="27" customFormat="1" ht="19.5" customHeight="1">
      <c r="A23" s="23" t="s">
        <v>31</v>
      </c>
      <c r="B23" s="24"/>
      <c r="C23" s="25"/>
      <c r="D23" s="15">
        <f>SUM(D24:D25)</f>
        <v>542000</v>
      </c>
      <c r="E23" s="15">
        <f>SUM(E24:E25)</f>
        <v>542000</v>
      </c>
      <c r="F23" s="15">
        <f>SUM(F24:F25)</f>
        <v>542000</v>
      </c>
      <c r="G23" s="15"/>
      <c r="H23" s="16"/>
    </row>
    <row r="24" spans="1:8" s="27" customFormat="1" ht="19.5" customHeight="1">
      <c r="A24" s="29" t="s">
        <v>32</v>
      </c>
      <c r="B24" s="13">
        <f>B22+1</f>
        <v>16</v>
      </c>
      <c r="C24" s="32" t="s">
        <v>33</v>
      </c>
      <c r="D24" s="20">
        <v>510000</v>
      </c>
      <c r="E24" s="20">
        <v>510000</v>
      </c>
      <c r="F24" s="20">
        <v>510000</v>
      </c>
      <c r="G24" s="20"/>
      <c r="H24" s="16"/>
    </row>
    <row r="25" spans="1:8" s="27" customFormat="1" ht="19.5" customHeight="1">
      <c r="A25" s="30"/>
      <c r="B25" s="13">
        <f>B24+1</f>
        <v>17</v>
      </c>
      <c r="C25" s="31" t="s">
        <v>34</v>
      </c>
      <c r="D25" s="20">
        <f>14000+18000</f>
        <v>32000</v>
      </c>
      <c r="E25" s="20">
        <v>32000</v>
      </c>
      <c r="F25" s="20">
        <v>32000</v>
      </c>
      <c r="G25" s="20"/>
      <c r="H25" s="16"/>
    </row>
    <row r="26" spans="1:8" s="33" customFormat="1" ht="19.5" customHeight="1">
      <c r="A26" s="23" t="s">
        <v>35</v>
      </c>
      <c r="B26" s="24"/>
      <c r="C26" s="25"/>
      <c r="D26" s="15">
        <f>SUM(D27:D28)</f>
        <v>1417500</v>
      </c>
      <c r="E26" s="15">
        <f>SUM(E27:E28)</f>
        <v>1110644</v>
      </c>
      <c r="F26" s="15">
        <f>SUM(F27:F28)</f>
        <v>1110644</v>
      </c>
      <c r="G26" s="15"/>
      <c r="H26" s="16"/>
    </row>
    <row r="27" spans="1:8" s="33" customFormat="1" ht="19.5" customHeight="1">
      <c r="A27" s="34" t="s">
        <v>36</v>
      </c>
      <c r="B27" s="34">
        <f>B25+1</f>
        <v>18</v>
      </c>
      <c r="C27" s="35" t="s">
        <v>37</v>
      </c>
      <c r="D27" s="36">
        <f>1350000+62500</f>
        <v>1412500</v>
      </c>
      <c r="E27" s="36">
        <f>1043144+62500</f>
        <v>1105644</v>
      </c>
      <c r="F27" s="36">
        <f>E27-G27</f>
        <v>1105644</v>
      </c>
      <c r="G27" s="36"/>
      <c r="H27" s="22"/>
    </row>
    <row r="28" spans="1:8" ht="15" customHeight="1">
      <c r="A28" s="13" t="s">
        <v>36</v>
      </c>
      <c r="B28" s="13">
        <f>B27+1</f>
        <v>19</v>
      </c>
      <c r="C28" s="19" t="s">
        <v>38</v>
      </c>
      <c r="D28" s="20">
        <v>5000</v>
      </c>
      <c r="E28" s="20">
        <v>5000</v>
      </c>
      <c r="F28" s="20">
        <v>5000</v>
      </c>
      <c r="G28" s="20"/>
      <c r="H28" s="16"/>
    </row>
    <row r="29" spans="1:8" ht="15" customHeight="1">
      <c r="A29" s="23" t="s">
        <v>39</v>
      </c>
      <c r="B29" s="24"/>
      <c r="C29" s="25"/>
      <c r="D29" s="15">
        <f>SUM(D30:D31)</f>
        <v>32200</v>
      </c>
      <c r="E29" s="15">
        <f>SUM(E30:E31)</f>
        <v>7200</v>
      </c>
      <c r="F29" s="15">
        <f>SUM(F30:F31)</f>
        <v>7200</v>
      </c>
      <c r="G29" s="15"/>
      <c r="H29" s="16"/>
    </row>
    <row r="30" spans="1:8" s="27" customFormat="1" ht="19.5" customHeight="1">
      <c r="A30" s="13" t="s">
        <v>40</v>
      </c>
      <c r="B30" s="13">
        <f>B28+1</f>
        <v>20</v>
      </c>
      <c r="C30" s="31" t="s">
        <v>41</v>
      </c>
      <c r="D30" s="20">
        <v>5000</v>
      </c>
      <c r="E30" s="20">
        <v>5000</v>
      </c>
      <c r="F30" s="20">
        <v>5000</v>
      </c>
      <c r="G30" s="20"/>
      <c r="H30" s="16"/>
    </row>
    <row r="31" spans="1:8" s="27" customFormat="1" ht="19.5" customHeight="1">
      <c r="A31" s="13" t="s">
        <v>42</v>
      </c>
      <c r="B31" s="13">
        <f>B30+1</f>
        <v>21</v>
      </c>
      <c r="C31" s="19" t="s">
        <v>43</v>
      </c>
      <c r="D31" s="20">
        <v>27200</v>
      </c>
      <c r="E31" s="20">
        <v>2200</v>
      </c>
      <c r="F31" s="20">
        <v>2200</v>
      </c>
      <c r="G31" s="20"/>
      <c r="H31" s="16"/>
    </row>
    <row r="32" spans="1:8" ht="15">
      <c r="A32" s="23" t="s">
        <v>44</v>
      </c>
      <c r="B32" s="24"/>
      <c r="C32" s="25"/>
      <c r="D32" s="15">
        <f>SUM(D33:D35)</f>
        <v>629750</v>
      </c>
      <c r="E32" s="15">
        <f>SUM(E33:E35)</f>
        <v>207750</v>
      </c>
      <c r="F32" s="15">
        <f>SUM(F33:F35)</f>
        <v>207750</v>
      </c>
      <c r="G32" s="15"/>
      <c r="H32" s="16"/>
    </row>
    <row r="33" spans="1:8" ht="25.5">
      <c r="A33" s="17" t="s">
        <v>45</v>
      </c>
      <c r="B33" s="13">
        <f>B31+1</f>
        <v>22</v>
      </c>
      <c r="C33" s="19" t="s">
        <v>46</v>
      </c>
      <c r="D33" s="20">
        <v>600000</v>
      </c>
      <c r="E33" s="20">
        <v>178000</v>
      </c>
      <c r="F33" s="20">
        <v>178000</v>
      </c>
      <c r="G33" s="20"/>
      <c r="H33" s="16"/>
    </row>
    <row r="34" spans="1:8" ht="39" customHeight="1">
      <c r="A34" s="21"/>
      <c r="B34" s="13">
        <f>B33+1</f>
        <v>23</v>
      </c>
      <c r="C34" s="19" t="s">
        <v>47</v>
      </c>
      <c r="D34" s="20">
        <v>24750</v>
      </c>
      <c r="E34" s="20">
        <v>24750</v>
      </c>
      <c r="F34" s="20">
        <v>24750</v>
      </c>
      <c r="G34" s="20"/>
      <c r="H34" s="16"/>
    </row>
    <row r="35" spans="1:8" ht="12.75">
      <c r="A35" s="21"/>
      <c r="B35" s="13">
        <f>B34+1</f>
        <v>24</v>
      </c>
      <c r="C35" s="19" t="s">
        <v>48</v>
      </c>
      <c r="D35" s="20">
        <v>5000</v>
      </c>
      <c r="E35" s="20">
        <v>5000</v>
      </c>
      <c r="F35" s="20">
        <v>5000</v>
      </c>
      <c r="G35" s="20"/>
      <c r="H35" s="16"/>
    </row>
    <row r="36" spans="1:8" ht="15" customHeight="1">
      <c r="A36" s="23" t="s">
        <v>49</v>
      </c>
      <c r="B36" s="24"/>
      <c r="C36" s="25"/>
      <c r="D36" s="15">
        <f>D37+D38+D39</f>
        <v>335000</v>
      </c>
      <c r="E36" s="15">
        <f>E37+E38+E39</f>
        <v>335000</v>
      </c>
      <c r="F36" s="15">
        <f>F37+F38+F39</f>
        <v>335000</v>
      </c>
      <c r="G36" s="15"/>
      <c r="H36" s="16"/>
    </row>
    <row r="37" spans="1:8" ht="25.5">
      <c r="A37" s="17" t="s">
        <v>50</v>
      </c>
      <c r="B37" s="13">
        <f>B35+1</f>
        <v>25</v>
      </c>
      <c r="C37" s="19" t="s">
        <v>51</v>
      </c>
      <c r="D37" s="20">
        <v>85000</v>
      </c>
      <c r="E37" s="20">
        <v>85000</v>
      </c>
      <c r="F37" s="20">
        <v>85000</v>
      </c>
      <c r="G37" s="20"/>
      <c r="H37" s="16"/>
    </row>
    <row r="38" spans="1:8" ht="12.75">
      <c r="A38" s="21"/>
      <c r="B38" s="13">
        <f>B37+1</f>
        <v>26</v>
      </c>
      <c r="C38" s="31" t="s">
        <v>52</v>
      </c>
      <c r="D38" s="20">
        <v>150000</v>
      </c>
      <c r="E38" s="20">
        <v>150000</v>
      </c>
      <c r="F38" s="20">
        <v>150000</v>
      </c>
      <c r="G38" s="20"/>
      <c r="H38" s="16"/>
    </row>
    <row r="39" spans="1:8" ht="25.5">
      <c r="A39" s="26"/>
      <c r="B39" s="13">
        <f>B38+1</f>
        <v>27</v>
      </c>
      <c r="C39" s="19" t="s">
        <v>53</v>
      </c>
      <c r="D39" s="20">
        <v>100000</v>
      </c>
      <c r="E39" s="20">
        <v>100000</v>
      </c>
      <c r="F39" s="20">
        <v>100000</v>
      </c>
      <c r="G39" s="20"/>
      <c r="H39" s="16"/>
    </row>
    <row r="40" spans="1:8" ht="15">
      <c r="A40" s="23" t="s">
        <v>54</v>
      </c>
      <c r="B40" s="24"/>
      <c r="C40" s="25"/>
      <c r="D40" s="15">
        <f>SUM(D41:D41)</f>
        <v>50000</v>
      </c>
      <c r="E40" s="15">
        <f>SUM(E41:E41)</f>
        <v>50000</v>
      </c>
      <c r="F40" s="15">
        <f>SUM(F41:F41)</f>
        <v>50000</v>
      </c>
      <c r="G40" s="15"/>
      <c r="H40" s="16"/>
    </row>
    <row r="41" spans="1:8" ht="12.75">
      <c r="A41" s="37" t="s">
        <v>55</v>
      </c>
      <c r="B41" s="13">
        <f>B39+1</f>
        <v>28</v>
      </c>
      <c r="C41" s="19" t="s">
        <v>56</v>
      </c>
      <c r="D41" s="20">
        <v>50000</v>
      </c>
      <c r="E41" s="20">
        <v>50000</v>
      </c>
      <c r="F41" s="20">
        <v>50000</v>
      </c>
      <c r="G41" s="20"/>
      <c r="H41" s="16"/>
    </row>
    <row r="42" spans="1:8" ht="15">
      <c r="A42" s="38"/>
      <c r="B42" s="39"/>
      <c r="C42" s="40" t="s">
        <v>57</v>
      </c>
      <c r="D42" s="41">
        <f>D5+D15+D20+D23+D26+D29+D32+D36+D40</f>
        <v>7029490</v>
      </c>
      <c r="E42" s="41">
        <f>E5+E15+E20+E23+E26+E29+E32+E36+E40</f>
        <v>3272174</v>
      </c>
      <c r="F42" s="41">
        <f>F5+F15+F20+F23+F26+F29+F32+F36+F40</f>
        <v>3272174</v>
      </c>
      <c r="G42" s="42"/>
      <c r="H42" s="16"/>
    </row>
    <row r="45" ht="12.75">
      <c r="E45" s="43"/>
    </row>
    <row r="52" ht="12.75">
      <c r="D52" s="44"/>
    </row>
  </sheetData>
  <mergeCells count="23">
    <mergeCell ref="A1:G1"/>
    <mergeCell ref="A5:C5"/>
    <mergeCell ref="A21:A22"/>
    <mergeCell ref="A33:A35"/>
    <mergeCell ref="A26:C26"/>
    <mergeCell ref="A29:C29"/>
    <mergeCell ref="A32:C32"/>
    <mergeCell ref="B2:B3"/>
    <mergeCell ref="A2:A3"/>
    <mergeCell ref="F2:G2"/>
    <mergeCell ref="A40:C40"/>
    <mergeCell ref="A20:C20"/>
    <mergeCell ref="A6:A14"/>
    <mergeCell ref="A36:C36"/>
    <mergeCell ref="A23:C23"/>
    <mergeCell ref="A16:A17"/>
    <mergeCell ref="A18:A19"/>
    <mergeCell ref="A37:A39"/>
    <mergeCell ref="A24:A25"/>
    <mergeCell ref="E2:E3"/>
    <mergeCell ref="D2:D3"/>
    <mergeCell ref="C2:C3"/>
    <mergeCell ref="A15:C15"/>
  </mergeCells>
  <printOptions/>
  <pageMargins left="0.29" right="0.46" top="1.08" bottom="1.13" header="0.39" footer="0.8267716535433072"/>
  <pageSetup horizontalDpi="300" verticalDpi="300" orientation="landscape" paperSize="9" r:id="rId1"/>
  <headerFooter alignWithMargins="0">
    <oddHeader xml:space="preserve">&amp;RZałącznik Nr 3 
do Zarządzenia Nr 36/2007            
Wójta Gminy Brodnica
z dnia 28 września 2007r  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dcterms:created xsi:type="dcterms:W3CDTF">2007-10-04T10:41:02Z</dcterms:created>
  <dcterms:modified xsi:type="dcterms:W3CDTF">2007-10-04T10:41:30Z</dcterms:modified>
  <cp:category/>
  <cp:version/>
  <cp:contentType/>
  <cp:contentStatus/>
</cp:coreProperties>
</file>